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6 Estado Analítico del Presupuesto de Egresos (Objeto)\"/>
    </mc:Choice>
  </mc:AlternateContent>
  <bookViews>
    <workbookView xWindow="0" yWindow="0" windowWidth="24000" windowHeight="9345"/>
  </bookViews>
  <sheets>
    <sheet name="COG_LDF_3er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C10" i="1"/>
  <c r="D11" i="1"/>
  <c r="D12" i="1"/>
  <c r="D13" i="1"/>
  <c r="D14" i="1"/>
  <c r="D15" i="1"/>
  <c r="D10" i="1"/>
  <c r="D27" i="1"/>
  <c r="D26" i="1"/>
  <c r="D22" i="1"/>
  <c r="D21" i="1"/>
  <c r="D20" i="1"/>
  <c r="D19" i="1"/>
  <c r="G11" i="1"/>
  <c r="G12" i="1"/>
  <c r="G13" i="1"/>
  <c r="G14" i="1"/>
  <c r="G15" i="1"/>
  <c r="G10" i="1"/>
  <c r="E18" i="1"/>
  <c r="E28" i="1"/>
  <c r="E48" i="1"/>
  <c r="E9" i="1"/>
  <c r="E85" i="1"/>
  <c r="E93" i="1"/>
  <c r="E103" i="1"/>
  <c r="E123" i="1"/>
  <c r="E84" i="1"/>
  <c r="E159" i="1"/>
  <c r="D132" i="1"/>
  <c r="D131" i="1"/>
  <c r="D130" i="1"/>
  <c r="D129" i="1"/>
  <c r="D128" i="1"/>
  <c r="D127" i="1"/>
  <c r="D126" i="1"/>
  <c r="D125" i="1"/>
  <c r="D124" i="1"/>
  <c r="D111" i="1"/>
  <c r="D110" i="1"/>
  <c r="D109" i="1"/>
  <c r="D108" i="1"/>
  <c r="D107" i="1"/>
  <c r="D106" i="1"/>
  <c r="D105" i="1"/>
  <c r="D104" i="1"/>
  <c r="D57" i="1"/>
  <c r="D56" i="1"/>
  <c r="D55" i="1"/>
  <c r="D54" i="1"/>
  <c r="D53" i="1"/>
  <c r="D52" i="1"/>
  <c r="D51" i="1"/>
  <c r="D50" i="1"/>
  <c r="D49" i="1"/>
  <c r="D37" i="1"/>
  <c r="D36" i="1"/>
  <c r="D35" i="1"/>
  <c r="D34" i="1"/>
  <c r="D33" i="1"/>
  <c r="D32" i="1"/>
  <c r="D31" i="1"/>
  <c r="D30" i="1"/>
  <c r="D29" i="1"/>
  <c r="D25" i="1"/>
  <c r="D24" i="1"/>
  <c r="D23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7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4" i="1"/>
  <c r="G125" i="1"/>
  <c r="G123" i="1"/>
  <c r="F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/>
  <c r="F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D93" i="1"/>
  <c r="C93" i="1"/>
  <c r="C85" i="1"/>
  <c r="C84" i="1"/>
  <c r="B93" i="1"/>
  <c r="G92" i="1"/>
  <c r="G91" i="1"/>
  <c r="G90" i="1"/>
  <c r="G89" i="1"/>
  <c r="G88" i="1"/>
  <c r="G87" i="1"/>
  <c r="G86" i="1"/>
  <c r="G85" i="1"/>
  <c r="G84" i="1"/>
  <c r="F85" i="1"/>
  <c r="D85" i="1"/>
  <c r="D84" i="1"/>
  <c r="B85" i="1"/>
  <c r="F84" i="1"/>
  <c r="B84" i="1"/>
  <c r="G82" i="1"/>
  <c r="G81" i="1"/>
  <c r="G80" i="1"/>
  <c r="G79" i="1"/>
  <c r="G75" i="1"/>
  <c r="G78" i="1"/>
  <c r="G77" i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2" i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49" i="1"/>
  <c r="G50" i="1"/>
  <c r="G48" i="1"/>
  <c r="F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/>
  <c r="F28" i="1"/>
  <c r="D28" i="1"/>
  <c r="C28" i="1"/>
  <c r="B28" i="1"/>
  <c r="G27" i="1"/>
  <c r="G26" i="1"/>
  <c r="G25" i="1"/>
  <c r="G24" i="1"/>
  <c r="G23" i="1"/>
  <c r="G22" i="1"/>
  <c r="G19" i="1"/>
  <c r="G20" i="1"/>
  <c r="G21" i="1"/>
  <c r="G18" i="1"/>
  <c r="F18" i="1"/>
  <c r="D18" i="1"/>
  <c r="C18" i="1"/>
  <c r="C9" i="1"/>
  <c r="C159" i="1"/>
  <c r="B18" i="1"/>
  <c r="G17" i="1"/>
  <c r="G16" i="1"/>
  <c r="G9" i="1"/>
  <c r="G159" i="1"/>
  <c r="D9" i="1"/>
  <c r="D159" i="1"/>
  <c r="B10" i="1"/>
  <c r="F9" i="1"/>
  <c r="F159" i="1"/>
  <c r="B9" i="1"/>
  <c r="B159" i="1"/>
  <c r="A2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<sst xmlns="http://schemas.openxmlformats.org/spreadsheetml/2006/main" count="162" uniqueCount="89">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</sst>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view="pageBreakPreview" zoomScale="106" zoomScaleNormal="100" zoomScaleSheetLayoutView="106" workbookViewId="0">
      <selection activeCell="A157" sqref="A157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x14ac:dyDescent="0.25">
      <c r="A2" s="20" t="str">
        <f>ENTE_PUBLICO_A</f>
        <v>UNIVERSIDAD POLITÉCNICA DEL ESTADO DE MORELOS, Gobierno del Estado de Morelos (a)</v>
      </c>
      <c r="B2" s="20"/>
      <c r="C2" s="20"/>
      <c r="D2" s="20"/>
      <c r="E2" s="20"/>
      <c r="F2" s="20"/>
      <c r="G2" s="20"/>
    </row>
    <row r="3" spans="1:7" x14ac:dyDescent="0.25">
      <c r="A3" s="21" t="s">
        <v>1</v>
      </c>
      <c r="B3" s="21"/>
      <c r="C3" s="21"/>
      <c r="D3" s="21"/>
      <c r="E3" s="21"/>
      <c r="F3" s="21"/>
      <c r="G3" s="21"/>
    </row>
    <row r="4" spans="1:7" x14ac:dyDescent="0.25">
      <c r="A4" s="21" t="s">
        <v>2</v>
      </c>
      <c r="B4" s="21"/>
      <c r="C4" s="21"/>
      <c r="D4" s="21"/>
      <c r="E4" s="21"/>
      <c r="F4" s="21"/>
      <c r="G4" s="21"/>
    </row>
    <row r="5" spans="1:7" x14ac:dyDescent="0.25">
      <c r="A5" s="22" t="s">
        <v>88</v>
      </c>
      <c r="B5" s="22"/>
      <c r="C5" s="22"/>
      <c r="D5" s="22"/>
      <c r="E5" s="22"/>
      <c r="F5" s="22"/>
      <c r="G5" s="22"/>
    </row>
    <row r="6" spans="1:7" x14ac:dyDescent="0.25">
      <c r="A6" s="23" t="s">
        <v>3</v>
      </c>
      <c r="B6" s="23"/>
      <c r="C6" s="23"/>
      <c r="D6" s="23"/>
      <c r="E6" s="23"/>
      <c r="F6" s="23"/>
      <c r="G6" s="23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81731078</v>
      </c>
      <c r="C9" s="3">
        <f t="shared" ref="C9:G9" si="0">SUM(C10,C18,C28,C38,C48,C58,C62,C71,C75)</f>
        <v>1285000</v>
      </c>
      <c r="D9" s="3">
        <f t="shared" si="0"/>
        <v>83016078</v>
      </c>
      <c r="E9" s="3">
        <f t="shared" si="0"/>
        <v>58388150</v>
      </c>
      <c r="F9" s="3">
        <f t="shared" si="0"/>
        <v>52642342</v>
      </c>
      <c r="G9" s="3">
        <f t="shared" si="0"/>
        <v>24627928</v>
      </c>
    </row>
    <row r="10" spans="1:7" x14ac:dyDescent="0.25">
      <c r="A10" s="4" t="s">
        <v>13</v>
      </c>
      <c r="B10" s="5">
        <f>SUM(B11:B17)</f>
        <v>56504790</v>
      </c>
      <c r="C10" s="5">
        <f t="shared" ref="C10:F10" si="1">SUM(C11:C17)</f>
        <v>311252</v>
      </c>
      <c r="D10" s="5">
        <f>SUM(D11:D17)</f>
        <v>56816042</v>
      </c>
      <c r="E10" s="5">
        <f t="shared" si="1"/>
        <v>39287348</v>
      </c>
      <c r="F10" s="5">
        <f t="shared" si="1"/>
        <v>33968145</v>
      </c>
      <c r="G10" s="5">
        <f>SUM(G11:G17)</f>
        <v>17528694</v>
      </c>
    </row>
    <row r="11" spans="1:7" x14ac:dyDescent="0.25">
      <c r="A11" s="6" t="s">
        <v>14</v>
      </c>
      <c r="B11" s="5">
        <v>19490158</v>
      </c>
      <c r="C11" s="5">
        <v>813502</v>
      </c>
      <c r="D11" s="5">
        <f>+B11+C11</f>
        <v>20303660</v>
      </c>
      <c r="E11" s="5">
        <v>14151386</v>
      </c>
      <c r="F11" s="5">
        <v>14151386</v>
      </c>
      <c r="G11" s="5">
        <f>D11-E11</f>
        <v>6152274</v>
      </c>
    </row>
    <row r="12" spans="1:7" x14ac:dyDescent="0.25">
      <c r="A12" s="6" t="s">
        <v>15</v>
      </c>
      <c r="B12" s="5">
        <v>16668434</v>
      </c>
      <c r="C12" s="5">
        <v>-3038281</v>
      </c>
      <c r="D12" s="5">
        <f t="shared" ref="D12:D15" si="2">+B12+C12</f>
        <v>13630153</v>
      </c>
      <c r="E12" s="5">
        <v>9851605</v>
      </c>
      <c r="F12" s="5">
        <v>9851605</v>
      </c>
      <c r="G12" s="5">
        <f>D12-E12</f>
        <v>3778548</v>
      </c>
    </row>
    <row r="13" spans="1:7" x14ac:dyDescent="0.25">
      <c r="A13" s="6" t="s">
        <v>16</v>
      </c>
      <c r="B13" s="5">
        <v>11109776</v>
      </c>
      <c r="C13" s="5">
        <v>386180</v>
      </c>
      <c r="D13" s="5">
        <f t="shared" si="2"/>
        <v>11495956</v>
      </c>
      <c r="E13" s="5">
        <v>6814773</v>
      </c>
      <c r="F13" s="5">
        <v>2830562</v>
      </c>
      <c r="G13" s="5">
        <f t="shared" ref="G13:G17" si="3">D13-E13</f>
        <v>4681183</v>
      </c>
    </row>
    <row r="14" spans="1:7" x14ac:dyDescent="0.25">
      <c r="A14" s="6" t="s">
        <v>17</v>
      </c>
      <c r="B14" s="5">
        <v>7089119</v>
      </c>
      <c r="C14" s="5">
        <v>1003727</v>
      </c>
      <c r="D14" s="5">
        <f t="shared" si="2"/>
        <v>8092846</v>
      </c>
      <c r="E14" s="5">
        <v>6347670</v>
      </c>
      <c r="F14" s="5">
        <v>5679893</v>
      </c>
      <c r="G14" s="5">
        <f t="shared" si="3"/>
        <v>1745176</v>
      </c>
    </row>
    <row r="15" spans="1:7" x14ac:dyDescent="0.25">
      <c r="A15" s="6" t="s">
        <v>18</v>
      </c>
      <c r="B15" s="5">
        <v>2147303</v>
      </c>
      <c r="C15" s="5">
        <v>1146124</v>
      </c>
      <c r="D15" s="5">
        <f t="shared" si="2"/>
        <v>3293427</v>
      </c>
      <c r="E15" s="5">
        <v>2121914</v>
      </c>
      <c r="F15" s="5">
        <v>1454699</v>
      </c>
      <c r="G15" s="5">
        <f t="shared" si="3"/>
        <v>1171513</v>
      </c>
    </row>
    <row r="16" spans="1:7" x14ac:dyDescent="0.25">
      <c r="A16" s="6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3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3"/>
        <v>0</v>
      </c>
    </row>
    <row r="18" spans="1:7" x14ac:dyDescent="0.25">
      <c r="A18" s="4" t="s">
        <v>21</v>
      </c>
      <c r="B18" s="5">
        <f>SUM(B19:B27)</f>
        <v>2467688</v>
      </c>
      <c r="C18" s="5">
        <f t="shared" ref="C18:F18" si="4">SUM(C19:C27)</f>
        <v>272765</v>
      </c>
      <c r="D18" s="5">
        <f t="shared" si="4"/>
        <v>2740453</v>
      </c>
      <c r="E18" s="5">
        <f t="shared" si="4"/>
        <v>1632716</v>
      </c>
      <c r="F18" s="5">
        <f t="shared" si="4"/>
        <v>1385362</v>
      </c>
      <c r="G18" s="5">
        <f>SUM(G19:G27)</f>
        <v>1107737</v>
      </c>
    </row>
    <row r="19" spans="1:7" x14ac:dyDescent="0.25">
      <c r="A19" s="6" t="s">
        <v>22</v>
      </c>
      <c r="B19" s="5">
        <v>734600</v>
      </c>
      <c r="C19" s="5">
        <v>-4573</v>
      </c>
      <c r="D19" s="5">
        <f>+B19+C19</f>
        <v>730027</v>
      </c>
      <c r="E19" s="5">
        <v>373119</v>
      </c>
      <c r="F19" s="5">
        <v>358967</v>
      </c>
      <c r="G19" s="5">
        <f>D19-E19</f>
        <v>356908</v>
      </c>
    </row>
    <row r="20" spans="1:7" x14ac:dyDescent="0.25">
      <c r="A20" s="6" t="s">
        <v>23</v>
      </c>
      <c r="B20" s="5">
        <v>209300</v>
      </c>
      <c r="C20" s="5">
        <v>-37248</v>
      </c>
      <c r="D20" s="5">
        <f>+B20+C20</f>
        <v>172052</v>
      </c>
      <c r="E20" s="5">
        <v>94488</v>
      </c>
      <c r="F20" s="5">
        <v>90448</v>
      </c>
      <c r="G20" s="5">
        <f t="shared" ref="G20:G27" si="5">D20-E20</f>
        <v>77564</v>
      </c>
    </row>
    <row r="21" spans="1:7" x14ac:dyDescent="0.25">
      <c r="A21" s="6" t="s">
        <v>24</v>
      </c>
      <c r="B21" s="5">
        <v>50000</v>
      </c>
      <c r="C21" s="5">
        <v>-50000</v>
      </c>
      <c r="D21" s="5">
        <f>+B21+C21</f>
        <v>0</v>
      </c>
      <c r="E21" s="5">
        <v>0</v>
      </c>
      <c r="F21" s="5">
        <v>0</v>
      </c>
      <c r="G21" s="5">
        <f t="shared" si="5"/>
        <v>0</v>
      </c>
    </row>
    <row r="22" spans="1:7" x14ac:dyDescent="0.25">
      <c r="A22" s="6" t="s">
        <v>25</v>
      </c>
      <c r="B22" s="5">
        <v>228600</v>
      </c>
      <c r="C22" s="5">
        <v>46339</v>
      </c>
      <c r="D22" s="5">
        <f>+B22+C22</f>
        <v>274939</v>
      </c>
      <c r="E22" s="5">
        <v>207128</v>
      </c>
      <c r="F22" s="5">
        <v>199376</v>
      </c>
      <c r="G22" s="5">
        <f t="shared" si="5"/>
        <v>67811</v>
      </c>
    </row>
    <row r="23" spans="1:7" x14ac:dyDescent="0.25">
      <c r="A23" s="6" t="s">
        <v>26</v>
      </c>
      <c r="B23" s="5">
        <v>420688</v>
      </c>
      <c r="C23" s="5">
        <v>330950</v>
      </c>
      <c r="D23" s="5">
        <f t="shared" ref="D23:D27" si="6">+B23+C23</f>
        <v>751638</v>
      </c>
      <c r="E23" s="5">
        <v>414120</v>
      </c>
      <c r="F23" s="5">
        <v>219575</v>
      </c>
      <c r="G23" s="5">
        <f t="shared" si="5"/>
        <v>337518</v>
      </c>
    </row>
    <row r="24" spans="1:7" x14ac:dyDescent="0.25">
      <c r="A24" s="6" t="s">
        <v>27</v>
      </c>
      <c r="B24" s="5">
        <v>159000</v>
      </c>
      <c r="C24" s="5">
        <v>-15070</v>
      </c>
      <c r="D24" s="5">
        <f t="shared" si="6"/>
        <v>143930</v>
      </c>
      <c r="E24" s="5">
        <v>97690</v>
      </c>
      <c r="F24" s="5">
        <v>97690</v>
      </c>
      <c r="G24" s="5">
        <f t="shared" si="5"/>
        <v>46240</v>
      </c>
    </row>
    <row r="25" spans="1:7" x14ac:dyDescent="0.25">
      <c r="A25" s="6" t="s">
        <v>28</v>
      </c>
      <c r="B25" s="5">
        <v>432317</v>
      </c>
      <c r="C25" s="5">
        <v>15368</v>
      </c>
      <c r="D25" s="5">
        <f t="shared" si="6"/>
        <v>447685</v>
      </c>
      <c r="E25" s="5">
        <v>308909</v>
      </c>
      <c r="F25" s="5">
        <v>283181</v>
      </c>
      <c r="G25" s="5">
        <f t="shared" si="5"/>
        <v>138776</v>
      </c>
    </row>
    <row r="26" spans="1:7" x14ac:dyDescent="0.25">
      <c r="A26" s="6" t="s">
        <v>29</v>
      </c>
      <c r="B26" s="5">
        <v>0</v>
      </c>
      <c r="C26" s="5">
        <v>0</v>
      </c>
      <c r="D26" s="5">
        <f t="shared" si="6"/>
        <v>0</v>
      </c>
      <c r="E26" s="5">
        <v>0</v>
      </c>
      <c r="F26" s="5">
        <v>0</v>
      </c>
      <c r="G26" s="5">
        <f t="shared" si="5"/>
        <v>0</v>
      </c>
    </row>
    <row r="27" spans="1:7" x14ac:dyDescent="0.25">
      <c r="A27" s="6" t="s">
        <v>30</v>
      </c>
      <c r="B27" s="5">
        <v>233183</v>
      </c>
      <c r="C27" s="5">
        <v>-13001</v>
      </c>
      <c r="D27" s="5">
        <f t="shared" si="6"/>
        <v>220182</v>
      </c>
      <c r="E27" s="5">
        <v>137262</v>
      </c>
      <c r="F27" s="5">
        <v>136125</v>
      </c>
      <c r="G27" s="5">
        <f t="shared" si="5"/>
        <v>82920</v>
      </c>
    </row>
    <row r="28" spans="1:7" x14ac:dyDescent="0.25">
      <c r="A28" s="4" t="s">
        <v>31</v>
      </c>
      <c r="B28" s="5">
        <f>SUM(B29:B37)</f>
        <v>22153049</v>
      </c>
      <c r="C28" s="5">
        <f t="shared" ref="C28:G28" si="7">SUM(C29:C37)</f>
        <v>381600</v>
      </c>
      <c r="D28" s="5">
        <f t="shared" si="7"/>
        <v>22534649</v>
      </c>
      <c r="E28" s="5">
        <f t="shared" si="7"/>
        <v>16962214</v>
      </c>
      <c r="F28" s="5">
        <f t="shared" si="7"/>
        <v>16782963</v>
      </c>
      <c r="G28" s="5">
        <f t="shared" si="7"/>
        <v>5572435</v>
      </c>
    </row>
    <row r="29" spans="1:7" x14ac:dyDescent="0.25">
      <c r="A29" s="6" t="s">
        <v>32</v>
      </c>
      <c r="B29" s="5">
        <v>2372616</v>
      </c>
      <c r="C29" s="5">
        <v>-21344</v>
      </c>
      <c r="D29" s="5">
        <f t="shared" ref="D29:D37" si="8">+B29+C29</f>
        <v>2351272</v>
      </c>
      <c r="E29" s="5">
        <v>1832145</v>
      </c>
      <c r="F29" s="5">
        <v>1832145</v>
      </c>
      <c r="G29" s="5">
        <f>D29-E29</f>
        <v>519127</v>
      </c>
    </row>
    <row r="30" spans="1:7" x14ac:dyDescent="0.25">
      <c r="A30" s="6" t="s">
        <v>33</v>
      </c>
      <c r="B30" s="5">
        <v>689900</v>
      </c>
      <c r="C30" s="5">
        <v>43602</v>
      </c>
      <c r="D30" s="5">
        <f t="shared" si="8"/>
        <v>733502</v>
      </c>
      <c r="E30" s="5">
        <v>396762</v>
      </c>
      <c r="F30" s="5">
        <v>396762</v>
      </c>
      <c r="G30" s="5">
        <f t="shared" ref="G30:G37" si="9">D30-E30</f>
        <v>336740</v>
      </c>
    </row>
    <row r="31" spans="1:7" x14ac:dyDescent="0.25">
      <c r="A31" s="6" t="s">
        <v>34</v>
      </c>
      <c r="B31" s="5">
        <v>5494816</v>
      </c>
      <c r="C31" s="5">
        <v>-44701</v>
      </c>
      <c r="D31" s="5">
        <f t="shared" si="8"/>
        <v>5450115</v>
      </c>
      <c r="E31" s="5">
        <v>2760263</v>
      </c>
      <c r="F31" s="5">
        <v>2754904</v>
      </c>
      <c r="G31" s="5">
        <f t="shared" si="9"/>
        <v>2689852</v>
      </c>
    </row>
    <row r="32" spans="1:7" x14ac:dyDescent="0.25">
      <c r="A32" s="6" t="s">
        <v>35</v>
      </c>
      <c r="B32" s="5">
        <v>279700</v>
      </c>
      <c r="C32" s="5">
        <v>-63817</v>
      </c>
      <c r="D32" s="5">
        <f t="shared" si="8"/>
        <v>215883</v>
      </c>
      <c r="E32" s="5">
        <v>209854</v>
      </c>
      <c r="F32" s="5">
        <v>209854</v>
      </c>
      <c r="G32" s="5">
        <f t="shared" si="9"/>
        <v>6029</v>
      </c>
    </row>
    <row r="33" spans="1:7" x14ac:dyDescent="0.25">
      <c r="A33" s="6" t="s">
        <v>36</v>
      </c>
      <c r="B33" s="5">
        <v>10779067</v>
      </c>
      <c r="C33" s="5">
        <v>423771</v>
      </c>
      <c r="D33" s="5">
        <f t="shared" si="8"/>
        <v>11202838</v>
      </c>
      <c r="E33" s="5">
        <v>10234299</v>
      </c>
      <c r="F33" s="5">
        <v>10130407</v>
      </c>
      <c r="G33" s="5">
        <f t="shared" si="9"/>
        <v>968539</v>
      </c>
    </row>
    <row r="34" spans="1:7" x14ac:dyDescent="0.25">
      <c r="A34" s="6" t="s">
        <v>37</v>
      </c>
      <c r="B34" s="5">
        <v>391350</v>
      </c>
      <c r="C34" s="5">
        <v>35003</v>
      </c>
      <c r="D34" s="5">
        <f t="shared" si="8"/>
        <v>426353</v>
      </c>
      <c r="E34" s="5">
        <v>241408</v>
      </c>
      <c r="F34" s="5">
        <v>171408</v>
      </c>
      <c r="G34" s="5">
        <f t="shared" si="9"/>
        <v>184945</v>
      </c>
    </row>
    <row r="35" spans="1:7" x14ac:dyDescent="0.25">
      <c r="A35" s="6" t="s">
        <v>38</v>
      </c>
      <c r="B35" s="5">
        <v>981600</v>
      </c>
      <c r="C35" s="5">
        <v>-43579</v>
      </c>
      <c r="D35" s="5">
        <f t="shared" si="8"/>
        <v>938021</v>
      </c>
      <c r="E35" s="5">
        <v>399865</v>
      </c>
      <c r="F35" s="5">
        <v>399865</v>
      </c>
      <c r="G35" s="5">
        <f t="shared" si="9"/>
        <v>538156</v>
      </c>
    </row>
    <row r="36" spans="1:7" x14ac:dyDescent="0.25">
      <c r="A36" s="6" t="s">
        <v>39</v>
      </c>
      <c r="B36" s="5">
        <v>337500</v>
      </c>
      <c r="C36" s="5">
        <v>1182</v>
      </c>
      <c r="D36" s="5">
        <f t="shared" si="8"/>
        <v>338682</v>
      </c>
      <c r="E36" s="5">
        <v>220912</v>
      </c>
      <c r="F36" s="5">
        <v>220912</v>
      </c>
      <c r="G36" s="5">
        <f t="shared" si="9"/>
        <v>117770</v>
      </c>
    </row>
    <row r="37" spans="1:7" x14ac:dyDescent="0.25">
      <c r="A37" s="6" t="s">
        <v>40</v>
      </c>
      <c r="B37" s="5">
        <v>826500</v>
      </c>
      <c r="C37" s="5">
        <v>51483</v>
      </c>
      <c r="D37" s="5">
        <f t="shared" si="8"/>
        <v>877983</v>
      </c>
      <c r="E37" s="5">
        <v>666706</v>
      </c>
      <c r="F37" s="5">
        <v>666706</v>
      </c>
      <c r="G37" s="5">
        <f t="shared" si="9"/>
        <v>211277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10">SUM(C39:C47)</f>
        <v>0</v>
      </c>
      <c r="D38" s="5">
        <f t="shared" si="10"/>
        <v>0</v>
      </c>
      <c r="E38" s="5">
        <f t="shared" si="10"/>
        <v>0</v>
      </c>
      <c r="F38" s="5">
        <f t="shared" si="10"/>
        <v>0</v>
      </c>
      <c r="G38" s="5">
        <f t="shared" si="10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11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11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11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11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11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11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11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11"/>
        <v>0</v>
      </c>
    </row>
    <row r="48" spans="1:7" x14ac:dyDescent="0.25">
      <c r="A48" s="4" t="s">
        <v>51</v>
      </c>
      <c r="B48" s="5">
        <f>SUM(B49:B57)</f>
        <v>605551</v>
      </c>
      <c r="C48" s="5">
        <f t="shared" ref="C48:G48" si="12">SUM(C49:C57)</f>
        <v>319383</v>
      </c>
      <c r="D48" s="5">
        <f t="shared" si="12"/>
        <v>924934</v>
      </c>
      <c r="E48" s="5">
        <f t="shared" si="12"/>
        <v>505872</v>
      </c>
      <c r="F48" s="5">
        <f t="shared" si="12"/>
        <v>505872</v>
      </c>
      <c r="G48" s="5">
        <f t="shared" si="12"/>
        <v>419062</v>
      </c>
    </row>
    <row r="49" spans="1:7" x14ac:dyDescent="0.25">
      <c r="A49" s="6" t="s">
        <v>52</v>
      </c>
      <c r="B49" s="5">
        <v>436551</v>
      </c>
      <c r="C49" s="5">
        <v>7884</v>
      </c>
      <c r="D49" s="5">
        <f t="shared" ref="D49:D57" si="13">+B49+C49</f>
        <v>444435</v>
      </c>
      <c r="E49" s="5">
        <v>296961</v>
      </c>
      <c r="F49" s="5">
        <v>296961</v>
      </c>
      <c r="G49" s="5">
        <f>D49-E49</f>
        <v>147474</v>
      </c>
    </row>
    <row r="50" spans="1:7" x14ac:dyDescent="0.25">
      <c r="A50" s="6" t="s">
        <v>53</v>
      </c>
      <c r="B50" s="5">
        <v>83000</v>
      </c>
      <c r="C50" s="5">
        <v>55231</v>
      </c>
      <c r="D50" s="5">
        <f t="shared" si="13"/>
        <v>138231</v>
      </c>
      <c r="E50" s="5">
        <v>96643</v>
      </c>
      <c r="F50" s="5">
        <v>96643</v>
      </c>
      <c r="G50" s="5">
        <f t="shared" ref="G50:G57" si="14">D50-E50</f>
        <v>41588</v>
      </c>
    </row>
    <row r="51" spans="1:7" x14ac:dyDescent="0.25">
      <c r="A51" s="6" t="s">
        <v>54</v>
      </c>
      <c r="B51" s="5">
        <v>0</v>
      </c>
      <c r="C51" s="5">
        <v>200000</v>
      </c>
      <c r="D51" s="5">
        <f t="shared" si="13"/>
        <v>200000</v>
      </c>
      <c r="E51" s="5">
        <v>0</v>
      </c>
      <c r="F51" s="5">
        <v>0</v>
      </c>
      <c r="G51" s="5">
        <f t="shared" si="14"/>
        <v>200000</v>
      </c>
    </row>
    <row r="52" spans="1:7" x14ac:dyDescent="0.25">
      <c r="A52" s="6" t="s">
        <v>55</v>
      </c>
      <c r="B52" s="5">
        <v>0</v>
      </c>
      <c r="C52" s="5">
        <v>0</v>
      </c>
      <c r="D52" s="5">
        <f t="shared" si="13"/>
        <v>0</v>
      </c>
      <c r="E52" s="5">
        <v>0</v>
      </c>
      <c r="F52" s="5">
        <v>0</v>
      </c>
      <c r="G52" s="5">
        <f t="shared" si="14"/>
        <v>0</v>
      </c>
    </row>
    <row r="53" spans="1:7" x14ac:dyDescent="0.25">
      <c r="A53" s="6" t="s">
        <v>56</v>
      </c>
      <c r="B53" s="5">
        <v>0</v>
      </c>
      <c r="C53" s="5">
        <v>0</v>
      </c>
      <c r="D53" s="5">
        <f t="shared" si="13"/>
        <v>0</v>
      </c>
      <c r="E53" s="5">
        <v>0</v>
      </c>
      <c r="F53" s="5">
        <v>0</v>
      </c>
      <c r="G53" s="5">
        <f t="shared" si="14"/>
        <v>0</v>
      </c>
    </row>
    <row r="54" spans="1:7" x14ac:dyDescent="0.25">
      <c r="A54" s="6" t="s">
        <v>57</v>
      </c>
      <c r="B54" s="5">
        <v>81000</v>
      </c>
      <c r="C54" s="5">
        <v>56268</v>
      </c>
      <c r="D54" s="5">
        <f t="shared" si="13"/>
        <v>137268</v>
      </c>
      <c r="E54" s="5">
        <v>112268</v>
      </c>
      <c r="F54" s="5">
        <v>112268</v>
      </c>
      <c r="G54" s="5">
        <f t="shared" si="14"/>
        <v>25000</v>
      </c>
    </row>
    <row r="55" spans="1:7" x14ac:dyDescent="0.25">
      <c r="A55" s="6" t="s">
        <v>58</v>
      </c>
      <c r="B55" s="5">
        <v>0</v>
      </c>
      <c r="C55" s="5">
        <v>0</v>
      </c>
      <c r="D55" s="5">
        <f t="shared" si="13"/>
        <v>0</v>
      </c>
      <c r="E55" s="5">
        <v>0</v>
      </c>
      <c r="F55" s="5">
        <v>0</v>
      </c>
      <c r="G55" s="5">
        <f t="shared" si="14"/>
        <v>0</v>
      </c>
    </row>
    <row r="56" spans="1:7" x14ac:dyDescent="0.25">
      <c r="A56" s="6" t="s">
        <v>59</v>
      </c>
      <c r="B56" s="5">
        <v>0</v>
      </c>
      <c r="C56" s="5"/>
      <c r="D56" s="5">
        <f t="shared" si="13"/>
        <v>0</v>
      </c>
      <c r="E56" s="5">
        <v>0</v>
      </c>
      <c r="F56" s="5">
        <v>0</v>
      </c>
      <c r="G56" s="5">
        <f t="shared" si="14"/>
        <v>0</v>
      </c>
    </row>
    <row r="57" spans="1:7" x14ac:dyDescent="0.25">
      <c r="A57" s="6" t="s">
        <v>60</v>
      </c>
      <c r="B57" s="5">
        <v>5000</v>
      </c>
      <c r="C57" s="5">
        <v>0</v>
      </c>
      <c r="D57" s="5">
        <f t="shared" si="13"/>
        <v>5000</v>
      </c>
      <c r="E57" s="5">
        <v>0</v>
      </c>
      <c r="F57" s="5">
        <v>0</v>
      </c>
      <c r="G57" s="5">
        <f t="shared" si="14"/>
        <v>5000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5">SUM(C59:C61)</f>
        <v>0</v>
      </c>
      <c r="D58" s="5">
        <f t="shared" si="15"/>
        <v>0</v>
      </c>
      <c r="E58" s="5">
        <f t="shared" si="15"/>
        <v>0</v>
      </c>
      <c r="F58" s="5">
        <f t="shared" si="15"/>
        <v>0</v>
      </c>
      <c r="G58" s="5">
        <f t="shared" si="15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6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6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7">SUM(C63:C67,C69:C70)</f>
        <v>0</v>
      </c>
      <c r="D62" s="5">
        <f t="shared" si="17"/>
        <v>0</v>
      </c>
      <c r="E62" s="5">
        <f t="shared" si="17"/>
        <v>0</v>
      </c>
      <c r="F62" s="5">
        <f t="shared" si="17"/>
        <v>0</v>
      </c>
      <c r="G62" s="5">
        <f t="shared" si="17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8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8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8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8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8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8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8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9">SUM(C72:C74)</f>
        <v>0</v>
      </c>
      <c r="D71" s="5">
        <f t="shared" si="19"/>
        <v>0</v>
      </c>
      <c r="E71" s="5">
        <f t="shared" si="19"/>
        <v>0</v>
      </c>
      <c r="F71" s="5">
        <f t="shared" si="19"/>
        <v>0</v>
      </c>
      <c r="G71" s="5">
        <f t="shared" si="19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20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20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21">SUM(C76:C82)</f>
        <v>0</v>
      </c>
      <c r="D75" s="5">
        <f t="shared" si="21"/>
        <v>0</v>
      </c>
      <c r="E75" s="5">
        <f t="shared" si="21"/>
        <v>0</v>
      </c>
      <c r="F75" s="5">
        <f t="shared" si="21"/>
        <v>0</v>
      </c>
      <c r="G75" s="5">
        <f t="shared" si="21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22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22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22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22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22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22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3250233</v>
      </c>
      <c r="C84" s="3">
        <f t="shared" ref="C84:G84" si="23">SUM(C85,C93,C103,C113,C123,C133,C137,C146,C150)</f>
        <v>23941</v>
      </c>
      <c r="D84" s="3">
        <f t="shared" si="23"/>
        <v>3274174</v>
      </c>
      <c r="E84" s="3">
        <f t="shared" si="23"/>
        <v>563404</v>
      </c>
      <c r="F84" s="3">
        <f t="shared" si="23"/>
        <v>563404</v>
      </c>
      <c r="G84" s="3">
        <f t="shared" si="23"/>
        <v>2710770</v>
      </c>
    </row>
    <row r="85" spans="1:7" x14ac:dyDescent="0.25">
      <c r="A85" s="4" t="s">
        <v>13</v>
      </c>
      <c r="B85" s="5">
        <f>SUM(B86:B92)</f>
        <v>17794</v>
      </c>
      <c r="C85" s="5">
        <f t="shared" ref="C85:F85" si="24">SUM(C86:C92)</f>
        <v>22380</v>
      </c>
      <c r="D85" s="5">
        <f t="shared" si="24"/>
        <v>40174</v>
      </c>
      <c r="E85" s="5">
        <f t="shared" si="24"/>
        <v>35174</v>
      </c>
      <c r="F85" s="5">
        <f t="shared" si="24"/>
        <v>35174</v>
      </c>
      <c r="G85" s="5">
        <f>SUM(G86:G92)</f>
        <v>5000</v>
      </c>
    </row>
    <row r="86" spans="1:7" x14ac:dyDescent="0.25">
      <c r="A86" s="6" t="s">
        <v>14</v>
      </c>
      <c r="B86" s="5">
        <v>17794</v>
      </c>
      <c r="C86" s="5">
        <v>22380</v>
      </c>
      <c r="D86" s="5">
        <v>40174</v>
      </c>
      <c r="E86" s="5">
        <v>35174</v>
      </c>
      <c r="F86" s="5">
        <v>35174</v>
      </c>
      <c r="G86" s="5">
        <f>D86-E86</f>
        <v>5000</v>
      </c>
    </row>
    <row r="87" spans="1:7" x14ac:dyDescent="0.25">
      <c r="A87" s="6" t="s">
        <v>15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f t="shared" ref="G87:G92" si="25">D87-E87</f>
        <v>0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f t="shared" si="25"/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f t="shared" si="25"/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5"/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f t="shared" si="25"/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si="25"/>
        <v>0</v>
      </c>
    </row>
    <row r="93" spans="1:7" x14ac:dyDescent="0.25">
      <c r="A93" s="4" t="s">
        <v>21</v>
      </c>
      <c r="B93" s="5">
        <f>SUM(B94:B102)</f>
        <v>64150</v>
      </c>
      <c r="C93" s="5">
        <f t="shared" ref="C93:G93" si="26">SUM(C94:C102)</f>
        <v>99202</v>
      </c>
      <c r="D93" s="5">
        <f t="shared" si="26"/>
        <v>163352</v>
      </c>
      <c r="E93" s="5">
        <f t="shared" si="26"/>
        <v>40025</v>
      </c>
      <c r="F93" s="5">
        <f t="shared" si="26"/>
        <v>40025</v>
      </c>
      <c r="G93" s="5">
        <f t="shared" si="26"/>
        <v>123327</v>
      </c>
    </row>
    <row r="94" spans="1:7" x14ac:dyDescent="0.25">
      <c r="A94" s="6" t="s">
        <v>22</v>
      </c>
      <c r="B94" s="5">
        <v>27274</v>
      </c>
      <c r="C94" s="5">
        <v>440</v>
      </c>
      <c r="D94" s="5">
        <v>27714</v>
      </c>
      <c r="E94" s="5">
        <v>2545</v>
      </c>
      <c r="F94" s="5">
        <v>2545</v>
      </c>
      <c r="G94" s="5">
        <f>D94-E94</f>
        <v>25169</v>
      </c>
    </row>
    <row r="95" spans="1:7" x14ac:dyDescent="0.25">
      <c r="A95" s="6" t="s">
        <v>23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f t="shared" ref="G95:G102" si="27">D95-E95</f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f t="shared" si="27"/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f t="shared" si="27"/>
        <v>0</v>
      </c>
    </row>
    <row r="98" spans="1:7" x14ac:dyDescent="0.25">
      <c r="A98" s="10" t="s">
        <v>26</v>
      </c>
      <c r="B98" s="5">
        <v>34575</v>
      </c>
      <c r="C98" s="5">
        <v>99109</v>
      </c>
      <c r="D98" s="5">
        <v>133684</v>
      </c>
      <c r="E98" s="5">
        <v>37480</v>
      </c>
      <c r="F98" s="5">
        <v>37480</v>
      </c>
      <c r="G98" s="5">
        <f t="shared" si="27"/>
        <v>96204</v>
      </c>
    </row>
    <row r="99" spans="1:7" x14ac:dyDescent="0.25">
      <c r="A99" s="6" t="s">
        <v>27</v>
      </c>
      <c r="B99" s="5">
        <v>118</v>
      </c>
      <c r="C99" s="5">
        <v>0</v>
      </c>
      <c r="D99" s="5">
        <v>118</v>
      </c>
      <c r="E99" s="5">
        <v>0</v>
      </c>
      <c r="F99" s="5">
        <v>0</v>
      </c>
      <c r="G99" s="5">
        <f t="shared" si="27"/>
        <v>118</v>
      </c>
    </row>
    <row r="100" spans="1:7" x14ac:dyDescent="0.25">
      <c r="A100" s="6" t="s">
        <v>28</v>
      </c>
      <c r="B100" s="5">
        <v>2183</v>
      </c>
      <c r="C100" s="5">
        <v>-347</v>
      </c>
      <c r="D100" s="5">
        <v>1836</v>
      </c>
      <c r="E100" s="5">
        <v>0</v>
      </c>
      <c r="F100" s="5">
        <v>0</v>
      </c>
      <c r="G100" s="5">
        <f t="shared" si="27"/>
        <v>1836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f t="shared" si="27"/>
        <v>0</v>
      </c>
    </row>
    <row r="102" spans="1:7" x14ac:dyDescent="0.25">
      <c r="A102" s="6" t="s">
        <v>30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f t="shared" si="27"/>
        <v>0</v>
      </c>
    </row>
    <row r="103" spans="1:7" x14ac:dyDescent="0.25">
      <c r="A103" s="4" t="s">
        <v>31</v>
      </c>
      <c r="B103" s="5">
        <f>SUM(B104:B112)</f>
        <v>2110079</v>
      </c>
      <c r="C103" s="5">
        <f>SUM(C104:C112)</f>
        <v>2305</v>
      </c>
      <c r="D103" s="5">
        <f t="shared" ref="D103:G103" si="28">SUM(D104:D112)</f>
        <v>2112384</v>
      </c>
      <c r="E103" s="5">
        <f t="shared" si="28"/>
        <v>196281</v>
      </c>
      <c r="F103" s="5">
        <f t="shared" si="28"/>
        <v>196281</v>
      </c>
      <c r="G103" s="5">
        <f t="shared" si="28"/>
        <v>1916103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f>+B104+C104</f>
        <v>0</v>
      </c>
      <c r="E104" s="5">
        <v>0</v>
      </c>
      <c r="F104" s="5">
        <v>0</v>
      </c>
      <c r="G104" s="5">
        <f>D104-E104</f>
        <v>0</v>
      </c>
    </row>
    <row r="105" spans="1:7" x14ac:dyDescent="0.25">
      <c r="A105" s="6" t="s">
        <v>33</v>
      </c>
      <c r="B105" s="5">
        <v>18071</v>
      </c>
      <c r="C105" s="5">
        <v>35095</v>
      </c>
      <c r="D105" s="5">
        <f t="shared" ref="D105:D111" si="29">+B105+C105</f>
        <v>53166</v>
      </c>
      <c r="E105" s="5">
        <v>30000</v>
      </c>
      <c r="F105" s="5">
        <v>30000</v>
      </c>
      <c r="G105" s="5">
        <f t="shared" ref="G105:G112" si="30">D105-E105</f>
        <v>23166</v>
      </c>
    </row>
    <row r="106" spans="1:7" x14ac:dyDescent="0.25">
      <c r="A106" s="6" t="s">
        <v>34</v>
      </c>
      <c r="B106" s="5">
        <v>1805289</v>
      </c>
      <c r="C106" s="5">
        <v>-32192</v>
      </c>
      <c r="D106" s="5">
        <f t="shared" si="29"/>
        <v>1773097</v>
      </c>
      <c r="E106" s="5">
        <v>70504</v>
      </c>
      <c r="F106" s="5">
        <v>70504</v>
      </c>
      <c r="G106" s="5">
        <f t="shared" si="30"/>
        <v>1702593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f t="shared" si="29"/>
        <v>0</v>
      </c>
      <c r="E107" s="5">
        <v>0</v>
      </c>
      <c r="F107" s="5">
        <v>0</v>
      </c>
      <c r="G107" s="5">
        <f t="shared" si="30"/>
        <v>0</v>
      </c>
    </row>
    <row r="108" spans="1:7" x14ac:dyDescent="0.25">
      <c r="A108" s="6" t="s">
        <v>36</v>
      </c>
      <c r="B108" s="5">
        <v>0</v>
      </c>
      <c r="C108" s="5">
        <v>0</v>
      </c>
      <c r="D108" s="5">
        <f t="shared" si="29"/>
        <v>0</v>
      </c>
      <c r="E108" s="5">
        <v>0</v>
      </c>
      <c r="F108" s="5">
        <v>0</v>
      </c>
      <c r="G108" s="5">
        <f t="shared" si="30"/>
        <v>0</v>
      </c>
    </row>
    <row r="109" spans="1:7" x14ac:dyDescent="0.25">
      <c r="A109" s="6" t="s">
        <v>37</v>
      </c>
      <c r="B109" s="5">
        <v>81970</v>
      </c>
      <c r="C109" s="5">
        <v>-598</v>
      </c>
      <c r="D109" s="5">
        <f t="shared" si="29"/>
        <v>81372</v>
      </c>
      <c r="E109" s="5">
        <v>25509</v>
      </c>
      <c r="F109" s="5">
        <v>25509</v>
      </c>
      <c r="G109" s="5">
        <f t="shared" si="30"/>
        <v>55863</v>
      </c>
    </row>
    <row r="110" spans="1:7" x14ac:dyDescent="0.25">
      <c r="A110" s="6" t="s">
        <v>38</v>
      </c>
      <c r="B110" s="5">
        <v>109033</v>
      </c>
      <c r="C110" s="5">
        <v>6200</v>
      </c>
      <c r="D110" s="5">
        <f t="shared" si="29"/>
        <v>115233</v>
      </c>
      <c r="E110" s="5">
        <v>65568</v>
      </c>
      <c r="F110" s="5">
        <v>65568</v>
      </c>
      <c r="G110" s="5">
        <f t="shared" si="30"/>
        <v>49665</v>
      </c>
    </row>
    <row r="111" spans="1:7" x14ac:dyDescent="0.25">
      <c r="A111" s="6" t="s">
        <v>39</v>
      </c>
      <c r="B111" s="5">
        <v>95716</v>
      </c>
      <c r="C111" s="5">
        <v>-6200</v>
      </c>
      <c r="D111" s="5">
        <f t="shared" si="29"/>
        <v>89516</v>
      </c>
      <c r="E111" s="5">
        <v>4700</v>
      </c>
      <c r="F111" s="5">
        <v>4700</v>
      </c>
      <c r="G111" s="5">
        <f t="shared" si="30"/>
        <v>84816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f t="shared" si="30"/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31">SUM(C114:C122)</f>
        <v>0</v>
      </c>
      <c r="D113" s="5">
        <f t="shared" si="31"/>
        <v>0</v>
      </c>
      <c r="E113" s="5">
        <f t="shared" si="31"/>
        <v>0</v>
      </c>
      <c r="F113" s="5">
        <f t="shared" si="31"/>
        <v>0</v>
      </c>
      <c r="G113" s="5">
        <f t="shared" si="31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32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32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32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32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32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32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32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32"/>
        <v>0</v>
      </c>
    </row>
    <row r="123" spans="1:7" x14ac:dyDescent="0.25">
      <c r="A123" s="4" t="s">
        <v>51</v>
      </c>
      <c r="B123" s="5">
        <f>SUM(B124:B132)</f>
        <v>1058210</v>
      </c>
      <c r="C123" s="5">
        <f t="shared" ref="C123:G123" si="33">SUM(C124:C132)</f>
        <v>-99946</v>
      </c>
      <c r="D123" s="5">
        <f t="shared" si="33"/>
        <v>958264</v>
      </c>
      <c r="E123" s="5">
        <f t="shared" si="33"/>
        <v>291924</v>
      </c>
      <c r="F123" s="5">
        <f t="shared" si="33"/>
        <v>291924</v>
      </c>
      <c r="G123" s="5">
        <f t="shared" si="33"/>
        <v>666340</v>
      </c>
    </row>
    <row r="124" spans="1:7" x14ac:dyDescent="0.25">
      <c r="A124" s="6" t="s">
        <v>52</v>
      </c>
      <c r="B124" s="5">
        <v>189657</v>
      </c>
      <c r="C124" s="5">
        <v>134554</v>
      </c>
      <c r="D124" s="5">
        <f>+B124+C124</f>
        <v>324211</v>
      </c>
      <c r="E124" s="5">
        <v>209932</v>
      </c>
      <c r="F124" s="5">
        <v>209932</v>
      </c>
      <c r="G124" s="5">
        <f>D124-E124</f>
        <v>114279</v>
      </c>
    </row>
    <row r="125" spans="1:7" x14ac:dyDescent="0.25">
      <c r="A125" s="6" t="s">
        <v>53</v>
      </c>
      <c r="B125" s="5">
        <v>142</v>
      </c>
      <c r="C125" s="5">
        <v>0</v>
      </c>
      <c r="D125" s="5">
        <f t="shared" ref="D125:D132" si="34">+B125+C125</f>
        <v>142</v>
      </c>
      <c r="E125" s="5">
        <v>0</v>
      </c>
      <c r="F125" s="5">
        <v>0</v>
      </c>
      <c r="G125" s="5">
        <f t="shared" ref="G125:G132" si="35">D125-E125</f>
        <v>142</v>
      </c>
    </row>
    <row r="126" spans="1:7" x14ac:dyDescent="0.25">
      <c r="A126" s="6" t="s">
        <v>54</v>
      </c>
      <c r="B126" s="5">
        <v>580427</v>
      </c>
      <c r="C126" s="5">
        <v>-229223</v>
      </c>
      <c r="D126" s="5">
        <f t="shared" si="34"/>
        <v>351204</v>
      </c>
      <c r="E126" s="5">
        <v>75161</v>
      </c>
      <c r="F126" s="5">
        <v>75161</v>
      </c>
      <c r="G126" s="5">
        <f t="shared" si="35"/>
        <v>276043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f t="shared" si="34"/>
        <v>0</v>
      </c>
      <c r="E127" s="5">
        <v>0</v>
      </c>
      <c r="F127" s="5">
        <v>0</v>
      </c>
      <c r="G127" s="5">
        <f t="shared" si="35"/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f t="shared" si="34"/>
        <v>0</v>
      </c>
      <c r="E128" s="5">
        <v>0</v>
      </c>
      <c r="F128" s="5">
        <v>0</v>
      </c>
      <c r="G128" s="5">
        <f t="shared" si="35"/>
        <v>0</v>
      </c>
    </row>
    <row r="129" spans="1:7" x14ac:dyDescent="0.25">
      <c r="A129" s="6" t="s">
        <v>57</v>
      </c>
      <c r="B129" s="5">
        <v>212440</v>
      </c>
      <c r="C129" s="5">
        <v>6831</v>
      </c>
      <c r="D129" s="5">
        <f t="shared" si="34"/>
        <v>219271</v>
      </c>
      <c r="E129" s="5">
        <v>6831</v>
      </c>
      <c r="F129" s="5">
        <v>6831</v>
      </c>
      <c r="G129" s="5">
        <f t="shared" si="35"/>
        <v>212440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f t="shared" si="34"/>
        <v>0</v>
      </c>
      <c r="E130" s="5">
        <v>0</v>
      </c>
      <c r="F130" s="5">
        <v>0</v>
      </c>
      <c r="G130" s="5">
        <f t="shared" si="35"/>
        <v>0</v>
      </c>
    </row>
    <row r="131" spans="1:7" x14ac:dyDescent="0.25">
      <c r="A131" s="6" t="s">
        <v>59</v>
      </c>
      <c r="B131" s="5">
        <v>39544</v>
      </c>
      <c r="C131" s="5">
        <v>17892</v>
      </c>
      <c r="D131" s="5">
        <f t="shared" si="34"/>
        <v>57436</v>
      </c>
      <c r="E131" s="5">
        <v>0</v>
      </c>
      <c r="F131" s="5">
        <v>0</v>
      </c>
      <c r="G131" s="5">
        <f t="shared" si="35"/>
        <v>57436</v>
      </c>
    </row>
    <row r="132" spans="1:7" x14ac:dyDescent="0.25">
      <c r="A132" s="6" t="s">
        <v>60</v>
      </c>
      <c r="B132" s="5">
        <v>36000</v>
      </c>
      <c r="C132" s="5">
        <v>-30000</v>
      </c>
      <c r="D132" s="5">
        <f t="shared" si="34"/>
        <v>6000</v>
      </c>
      <c r="E132" s="5">
        <v>0</v>
      </c>
      <c r="F132" s="5">
        <v>0</v>
      </c>
      <c r="G132" s="5">
        <f t="shared" si="35"/>
        <v>6000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36">SUM(C134:C136)</f>
        <v>0</v>
      </c>
      <c r="D133" s="5">
        <f t="shared" si="36"/>
        <v>0</v>
      </c>
      <c r="E133" s="5">
        <f t="shared" si="36"/>
        <v>0</v>
      </c>
      <c r="F133" s="5">
        <f t="shared" si="36"/>
        <v>0</v>
      </c>
      <c r="G133" s="5">
        <f t="shared" si="36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37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37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38">SUM(C138:C142,C144:C145)</f>
        <v>0</v>
      </c>
      <c r="D137" s="5">
        <f t="shared" si="38"/>
        <v>0</v>
      </c>
      <c r="E137" s="5">
        <f t="shared" si="38"/>
        <v>0</v>
      </c>
      <c r="F137" s="5">
        <f t="shared" si="38"/>
        <v>0</v>
      </c>
      <c r="G137" s="5">
        <f t="shared" si="38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39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39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39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39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39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39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39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40">SUM(C147:C149)</f>
        <v>0</v>
      </c>
      <c r="D146" s="5">
        <f t="shared" si="40"/>
        <v>0</v>
      </c>
      <c r="E146" s="5">
        <f t="shared" si="40"/>
        <v>0</v>
      </c>
      <c r="F146" s="5">
        <f t="shared" si="40"/>
        <v>0</v>
      </c>
      <c r="G146" s="5">
        <f t="shared" si="40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41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41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42">SUM(C151:C157)</f>
        <v>0</v>
      </c>
      <c r="D150" s="5">
        <f t="shared" si="42"/>
        <v>0</v>
      </c>
      <c r="E150" s="5">
        <f t="shared" si="42"/>
        <v>0</v>
      </c>
      <c r="F150" s="5">
        <f t="shared" si="42"/>
        <v>0</v>
      </c>
      <c r="G150" s="5">
        <f t="shared" si="42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43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43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43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43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43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43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84981311</v>
      </c>
      <c r="C159" s="3">
        <f t="shared" ref="C159:G159" si="44">C9+C84</f>
        <v>1308941</v>
      </c>
      <c r="D159" s="3">
        <f t="shared" si="44"/>
        <v>86290252</v>
      </c>
      <c r="E159" s="3">
        <f>E9+E84</f>
        <v>58951554</v>
      </c>
      <c r="F159" s="3">
        <f t="shared" si="44"/>
        <v>53205746</v>
      </c>
      <c r="G159" s="3">
        <f t="shared" si="44"/>
        <v>27338698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pageSetup scale="3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COG_LDF_3er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2018-06-22T19:05:14Z</dcterms:created>
  <dcterms:modified xsi:type="dcterms:W3CDTF">2018-10-03T16:36:14Z</dcterms:modified>
</cp:coreProperties>
</file>